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ÁO CÁO HÀNG NGÀY COVID-19\Năm 2023\Tháng 9\19.9.2023\"/>
    </mc:Choice>
  </mc:AlternateContent>
  <bookViews>
    <workbookView xWindow="-105" yWindow="-105" windowWidth="19425" windowHeight="10305"/>
  </bookViews>
  <sheets>
    <sheet name="PL1" sheetId="3" r:id="rId1"/>
    <sheet name="PL2" sheetId="5" r:id="rId2"/>
    <sheet name="PL3" sheetId="6" r:id="rId3"/>
    <sheet name="PL4" sheetId="7" r:id="rId4"/>
  </sheets>
  <calcPr calcId="162913"/>
</workbook>
</file>

<file path=xl/calcChain.xml><?xml version="1.0" encoding="utf-8"?>
<calcChain xmlns="http://schemas.openxmlformats.org/spreadsheetml/2006/main">
  <c r="C10" i="6" l="1"/>
  <c r="C11" i="6"/>
  <c r="C5" i="6"/>
  <c r="C8" i="6"/>
  <c r="C4" i="6"/>
  <c r="C9" i="6" l="1"/>
  <c r="C6" i="6" l="1"/>
  <c r="D6" i="5" l="1"/>
  <c r="D7" i="5"/>
  <c r="E8" i="3"/>
  <c r="E12" i="3" l="1"/>
  <c r="C7" i="6" l="1"/>
  <c r="L11" i="6" l="1"/>
  <c r="L12" i="6"/>
  <c r="C12" i="6" l="1"/>
  <c r="E13" i="7" l="1"/>
  <c r="E15" i="7" l="1"/>
  <c r="E14" i="7"/>
  <c r="E12" i="7"/>
  <c r="E11" i="7"/>
  <c r="C16" i="7" l="1"/>
  <c r="D16" i="7"/>
  <c r="E8" i="7" l="1"/>
  <c r="I14" i="6" l="1"/>
  <c r="G14" i="5" l="1"/>
  <c r="E14" i="5"/>
  <c r="H17" i="3" l="1"/>
  <c r="F17" i="3" l="1"/>
  <c r="K14" i="6" l="1"/>
  <c r="J14" i="6" l="1"/>
  <c r="L9" i="6" l="1"/>
  <c r="L10" i="6"/>
  <c r="L13" i="6"/>
  <c r="G17" i="3" l="1"/>
  <c r="D12" i="6" l="1"/>
  <c r="E12" i="6"/>
  <c r="E7" i="7" l="1"/>
  <c r="L7" i="6" l="1"/>
  <c r="L8" i="6"/>
  <c r="L6" i="6"/>
  <c r="E5" i="7"/>
  <c r="E9" i="7"/>
  <c r="E10" i="7"/>
  <c r="E4" i="7"/>
  <c r="E6" i="7"/>
  <c r="E16" i="7" l="1"/>
  <c r="L14" i="6"/>
  <c r="E13" i="3" l="1"/>
  <c r="E15" i="3"/>
  <c r="E16" i="3"/>
  <c r="E9" i="3"/>
  <c r="E10" i="3"/>
  <c r="E14" i="3"/>
  <c r="E11" i="3"/>
  <c r="E7" i="3"/>
  <c r="E6" i="3"/>
  <c r="E17" i="3" l="1"/>
  <c r="D11" i="5" l="1"/>
  <c r="D9" i="5"/>
  <c r="D8" i="5"/>
  <c r="D13" i="5"/>
  <c r="D12" i="5"/>
  <c r="D10" i="5"/>
  <c r="D14" i="5" l="1"/>
</calcChain>
</file>

<file path=xl/sharedStrings.xml><?xml version="1.0" encoding="utf-8"?>
<sst xmlns="http://schemas.openxmlformats.org/spreadsheetml/2006/main" count="102" uniqueCount="72">
  <si>
    <t>STT</t>
  </si>
  <si>
    <t>Huyện/TP</t>
  </si>
  <si>
    <t>Gia Viễn</t>
  </si>
  <si>
    <t>Hoa Lư</t>
  </si>
  <si>
    <t>Kim Sơn</t>
  </si>
  <si>
    <t>Nho Quan</t>
  </si>
  <si>
    <t>Yên Khánh</t>
  </si>
  <si>
    <t>Yên Mô</t>
  </si>
  <si>
    <t>Phụ lục 1</t>
  </si>
  <si>
    <t>TT</t>
  </si>
  <si>
    <t>Chênh lệch - Lý do</t>
  </si>
  <si>
    <t>Xuất viện</t>
  </si>
  <si>
    <t>Chuyển địa điểm cách ly</t>
  </si>
  <si>
    <t>Tổng cộng</t>
  </si>
  <si>
    <t>Phụ lục 2</t>
  </si>
  <si>
    <t>Tên huyện/TP</t>
  </si>
  <si>
    <t>Hết thời gian cách ly</t>
  </si>
  <si>
    <t>Thêm mới</t>
  </si>
  <si>
    <t>Huyện Kim Sơn</t>
  </si>
  <si>
    <t>Huyện Yên Khánh</t>
  </si>
  <si>
    <t>Huyện Gia Viễn</t>
  </si>
  <si>
    <t>TP Tam Điệp</t>
  </si>
  <si>
    <t>TP Ninh Bình</t>
  </si>
  <si>
    <t>Huyện Yên Mô</t>
  </si>
  <si>
    <t>Huyện Nho Quan</t>
  </si>
  <si>
    <t>Huyện Hoa Lư</t>
  </si>
  <si>
    <t>Phụ lục 4</t>
  </si>
  <si>
    <t>Địa điểm cách ly</t>
  </si>
  <si>
    <t>Thành phố Tam Điệp</t>
  </si>
  <si>
    <t>Thành phố Ninh Bình</t>
  </si>
  <si>
    <t xml:space="preserve">Số trường hợp
(cộng dồn đến ngày) </t>
  </si>
  <si>
    <t>Tên cơ sở cách ly, 
điều trị bệnh nhân Covid-19</t>
  </si>
  <si>
    <t xml:space="preserve">Nho Quan </t>
  </si>
  <si>
    <t>Tổng</t>
  </si>
  <si>
    <t>Tổng số bệnh nhân đang điều trị tại các huyện, thành phố</t>
  </si>
  <si>
    <t>Tại nhà</t>
  </si>
  <si>
    <t>Trạm Y tế/Trạm y tế lưu động do huyện quản lý</t>
  </si>
  <si>
    <t>Tổng số ca bệnh</t>
  </si>
  <si>
    <t>Tổng số chuyển viện TƯ</t>
  </si>
  <si>
    <t>Tổng số tử vong</t>
  </si>
  <si>
    <t>Phụ lục 3</t>
  </si>
  <si>
    <t>BV Tâm Thần tỉnh</t>
  </si>
  <si>
    <t>Cơ sở điều trị</t>
  </si>
  <si>
    <t>Tổng số bệnh nhân đang điều trị</t>
  </si>
  <si>
    <t>Tổng số giường bệnh</t>
  </si>
  <si>
    <t>Tổng số giường hiện còn</t>
  </si>
  <si>
    <t>Phòng khám đa khoa khu vực Gián Khẩu</t>
  </si>
  <si>
    <t>Bệnh viện Phổi</t>
  </si>
  <si>
    <t>Bệnh viện Sản Nhi</t>
  </si>
  <si>
    <t>Tổng số giường bệnh điều trị người bệnh COVID-19</t>
  </si>
  <si>
    <t>Tam Điệp</t>
  </si>
  <si>
    <t>PKĐKKV Khánh Trung</t>
  </si>
  <si>
    <t>Bệnh viện Đa khoa huyện Kim Sơn</t>
  </si>
  <si>
    <t>Phòng khám Đa khoa khu vực Khánh Trung</t>
  </si>
  <si>
    <t>Trung tâm Y tế huyện Gia Viễn</t>
  </si>
  <si>
    <t>Phòng khám Đa khoa khu vực Gián Khẩu</t>
  </si>
  <si>
    <t>Trung tâm Y tế thành phố Tam Điệp</t>
  </si>
  <si>
    <t>Bệnh viện Đa khoa tỉnh</t>
  </si>
  <si>
    <t>Bệnh viện Tâm Thần</t>
  </si>
  <si>
    <t>Tổng số ca bệnh xác định</t>
  </si>
  <si>
    <t>Cơ sở Phòng khám Đa khoa khu vực và các Bệnh viện (Phổi, Đa khoa tỉnh, BV Kim Sơn, BV Sản Nhi, TT Y tế huyện Gia Viễn, TTYT TP Tam Điệp)</t>
  </si>
  <si>
    <t>Bệnh viện Đa khoa huyện Nho Quan</t>
  </si>
  <si>
    <t>PKĐKKV Thanh Lạc</t>
  </si>
  <si>
    <t>BVĐK huyện Nho Quan</t>
  </si>
  <si>
    <t>BVĐK huyện Kim Sơn</t>
  </si>
  <si>
    <t>TTYT huyện Gia Viễn</t>
  </si>
  <si>
    <t>TTYY TP Tam Điệp</t>
  </si>
  <si>
    <t>TTYT huyện Yên Mô</t>
  </si>
  <si>
    <t>18/9/2023</t>
  </si>
  <si>
    <t xml:space="preserve">Cách ly y tế tại nhà và nơi lưu trú: 0 trường hợp </t>
  </si>
  <si>
    <t>19/9/2023</t>
  </si>
  <si>
    <t>Cơ sở cách ly, điều trị bệnh nhân COVID-19: 05 trường hợp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</si>
</sst>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2"/>
    </font>
    <font>
      <sz val="8"/>
      <name val="Times New Roman"/>
      <family val="2"/>
    </font>
    <font>
      <b/>
      <sz val="13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16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6" fillId="2" borderId="0" xfId="0" applyFont="1" applyFill="1"/>
    <xf numFmtId="16" fontId="5" fillId="2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" fillId="0" borderId="0" xfId="0" applyFont="1"/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4">
    <cellStyle name="Normal" xfId="0" builtinId="0"/>
    <cellStyle name="Normal 10 2 2" xfId="2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zoomScale="55" zoomScaleNormal="55" workbookViewId="0">
      <selection activeCell="A2" sqref="A2:H2"/>
    </sheetView>
  </sheetViews>
  <sheetFormatPr defaultColWidth="8.625" defaultRowHeight="15.75" x14ac:dyDescent="0.25"/>
  <cols>
    <col min="1" max="1" width="5.5" style="9" customWidth="1"/>
    <col min="2" max="2" width="14.75" style="9" customWidth="1"/>
    <col min="3" max="3" width="41.75" style="9" customWidth="1"/>
    <col min="4" max="4" width="11.625" style="9" customWidth="1"/>
    <col min="5" max="5" width="11.875" style="9" customWidth="1"/>
    <col min="6" max="6" width="10.625" style="9" customWidth="1"/>
    <col min="7" max="7" width="11.75" style="9" customWidth="1"/>
    <col min="8" max="8" width="12.625" style="9" customWidth="1"/>
    <col min="9" max="10" width="8.625" style="9"/>
    <col min="11" max="11" width="19" style="9" customWidth="1"/>
    <col min="12" max="12" width="14" style="9" customWidth="1"/>
    <col min="13" max="16384" width="8.625" style="9"/>
  </cols>
  <sheetData>
    <row r="1" spans="1:17" s="47" customFormat="1" ht="30" customHeight="1" x14ac:dyDescent="0.25">
      <c r="A1" s="47" t="s">
        <v>8</v>
      </c>
    </row>
    <row r="2" spans="1:17" s="10" customFormat="1" ht="37.5" customHeight="1" x14ac:dyDescent="0.25">
      <c r="A2" s="48" t="s">
        <v>71</v>
      </c>
      <c r="B2" s="48"/>
      <c r="C2" s="48"/>
      <c r="D2" s="48"/>
      <c r="E2" s="48"/>
      <c r="F2" s="48"/>
      <c r="G2" s="48"/>
      <c r="H2" s="48"/>
      <c r="I2" s="9"/>
      <c r="J2" s="9"/>
    </row>
    <row r="3" spans="1:17" ht="16.5" customHeight="1" x14ac:dyDescent="0.25">
      <c r="A3" s="49" t="s">
        <v>9</v>
      </c>
      <c r="B3" s="49" t="s">
        <v>1</v>
      </c>
      <c r="C3" s="49" t="s">
        <v>31</v>
      </c>
      <c r="D3" s="49" t="s">
        <v>30</v>
      </c>
      <c r="E3" s="49"/>
      <c r="F3" s="49" t="s">
        <v>10</v>
      </c>
      <c r="G3" s="49"/>
      <c r="H3" s="49"/>
      <c r="K3" s="10"/>
      <c r="L3" s="10"/>
      <c r="M3" s="10"/>
      <c r="N3" s="10"/>
      <c r="O3" s="10"/>
      <c r="P3" s="10"/>
      <c r="Q3" s="10"/>
    </row>
    <row r="4" spans="1:17" ht="31.5" customHeight="1" x14ac:dyDescent="0.25">
      <c r="A4" s="49"/>
      <c r="B4" s="49"/>
      <c r="C4" s="49"/>
      <c r="D4" s="49"/>
      <c r="E4" s="49"/>
      <c r="F4" s="49"/>
      <c r="G4" s="49"/>
      <c r="H4" s="49"/>
      <c r="K4" s="10"/>
      <c r="L4" s="10"/>
      <c r="M4" s="10"/>
      <c r="N4" s="10"/>
      <c r="O4" s="10"/>
      <c r="P4" s="10"/>
      <c r="Q4" s="10"/>
    </row>
    <row r="5" spans="1:17" ht="49.5" x14ac:dyDescent="0.25">
      <c r="A5" s="49"/>
      <c r="B5" s="49"/>
      <c r="C5" s="49"/>
      <c r="D5" s="12" t="s">
        <v>68</v>
      </c>
      <c r="E5" s="12" t="s">
        <v>70</v>
      </c>
      <c r="F5" s="23" t="s">
        <v>11</v>
      </c>
      <c r="G5" s="23" t="s">
        <v>12</v>
      </c>
      <c r="H5" s="1" t="s">
        <v>17</v>
      </c>
      <c r="K5" s="10"/>
      <c r="L5" s="10"/>
      <c r="M5" s="10"/>
      <c r="N5" s="10"/>
      <c r="O5" s="10"/>
      <c r="P5" s="10"/>
      <c r="Q5" s="10"/>
    </row>
    <row r="6" spans="1:17" ht="29.1" customHeight="1" x14ac:dyDescent="0.25">
      <c r="A6" s="34">
        <v>1</v>
      </c>
      <c r="B6" s="34" t="s">
        <v>4</v>
      </c>
      <c r="C6" s="41" t="s">
        <v>52</v>
      </c>
      <c r="D6" s="34">
        <v>0</v>
      </c>
      <c r="E6" s="34">
        <f>D6+H6-F6-G6</f>
        <v>0</v>
      </c>
      <c r="F6" s="34"/>
      <c r="G6" s="34"/>
      <c r="H6" s="34"/>
    </row>
    <row r="7" spans="1:17" ht="29.1" customHeight="1" x14ac:dyDescent="0.25">
      <c r="A7" s="34">
        <v>2</v>
      </c>
      <c r="B7" s="51" t="s">
        <v>5</v>
      </c>
      <c r="C7" s="41" t="s">
        <v>62</v>
      </c>
      <c r="D7" s="34">
        <v>0</v>
      </c>
      <c r="E7" s="34">
        <f>D7+H7-F7-G7</f>
        <v>0</v>
      </c>
      <c r="F7" s="34"/>
      <c r="G7" s="34"/>
      <c r="H7" s="34"/>
    </row>
    <row r="8" spans="1:17" ht="29.1" customHeight="1" x14ac:dyDescent="0.25">
      <c r="A8" s="34">
        <v>3</v>
      </c>
      <c r="B8" s="53"/>
      <c r="C8" s="41" t="s">
        <v>61</v>
      </c>
      <c r="D8" s="34">
        <v>0</v>
      </c>
      <c r="E8" s="34">
        <f>D8+H8-F8-G8</f>
        <v>0</v>
      </c>
      <c r="F8" s="34"/>
      <c r="G8" s="34"/>
      <c r="H8" s="34"/>
    </row>
    <row r="9" spans="1:17" ht="29.1" customHeight="1" x14ac:dyDescent="0.25">
      <c r="A9" s="34">
        <v>4</v>
      </c>
      <c r="B9" s="51" t="s">
        <v>22</v>
      </c>
      <c r="C9" s="41" t="s">
        <v>48</v>
      </c>
      <c r="D9" s="34">
        <v>0</v>
      </c>
      <c r="E9" s="34">
        <f t="shared" ref="E9:E16" si="0">D9+H9-F9-G9</f>
        <v>0</v>
      </c>
      <c r="F9" s="34"/>
      <c r="G9" s="34"/>
      <c r="H9" s="34"/>
    </row>
    <row r="10" spans="1:17" ht="29.1" customHeight="1" x14ac:dyDescent="0.25">
      <c r="A10" s="34">
        <v>5</v>
      </c>
      <c r="B10" s="52"/>
      <c r="C10" s="41" t="s">
        <v>47</v>
      </c>
      <c r="D10" s="34">
        <v>0</v>
      </c>
      <c r="E10" s="34">
        <f t="shared" si="0"/>
        <v>0</v>
      </c>
      <c r="F10" s="34"/>
      <c r="G10" s="34"/>
      <c r="H10" s="34"/>
    </row>
    <row r="11" spans="1:17" ht="29.1" customHeight="1" x14ac:dyDescent="0.25">
      <c r="A11" s="34">
        <v>6</v>
      </c>
      <c r="B11" s="52"/>
      <c r="C11" s="41" t="s">
        <v>58</v>
      </c>
      <c r="D11" s="34">
        <v>0</v>
      </c>
      <c r="E11" s="34">
        <f t="shared" si="0"/>
        <v>0</v>
      </c>
      <c r="F11" s="34"/>
      <c r="G11" s="34"/>
      <c r="H11" s="34"/>
    </row>
    <row r="12" spans="1:17" ht="29.1" customHeight="1" x14ac:dyDescent="0.25">
      <c r="A12" s="34">
        <v>7</v>
      </c>
      <c r="B12" s="53"/>
      <c r="C12" s="41" t="s">
        <v>57</v>
      </c>
      <c r="D12" s="34">
        <v>0</v>
      </c>
      <c r="E12" s="34">
        <f>D12+H12-F12-G12</f>
        <v>5</v>
      </c>
      <c r="F12" s="34"/>
      <c r="G12" s="34"/>
      <c r="H12" s="34">
        <v>5</v>
      </c>
    </row>
    <row r="13" spans="1:17" ht="29.1" customHeight="1" x14ac:dyDescent="0.25">
      <c r="A13" s="34">
        <v>8</v>
      </c>
      <c r="B13" s="34" t="s">
        <v>6</v>
      </c>
      <c r="C13" s="41" t="s">
        <v>53</v>
      </c>
      <c r="D13" s="34">
        <v>0</v>
      </c>
      <c r="E13" s="34">
        <f t="shared" si="0"/>
        <v>0</v>
      </c>
      <c r="F13" s="34"/>
      <c r="G13" s="34"/>
      <c r="H13" s="34"/>
    </row>
    <row r="14" spans="1:17" ht="29.1" customHeight="1" x14ac:dyDescent="0.25">
      <c r="A14" s="34">
        <v>9</v>
      </c>
      <c r="B14" s="51" t="s">
        <v>2</v>
      </c>
      <c r="C14" s="41" t="s">
        <v>54</v>
      </c>
      <c r="D14" s="34">
        <v>0</v>
      </c>
      <c r="E14" s="34">
        <f t="shared" si="0"/>
        <v>0</v>
      </c>
      <c r="F14" s="34"/>
      <c r="G14" s="34"/>
      <c r="H14" s="34"/>
    </row>
    <row r="15" spans="1:17" ht="29.1" customHeight="1" x14ac:dyDescent="0.25">
      <c r="A15" s="34">
        <v>10</v>
      </c>
      <c r="B15" s="53"/>
      <c r="C15" s="41" t="s">
        <v>55</v>
      </c>
      <c r="D15" s="34">
        <v>0</v>
      </c>
      <c r="E15" s="34">
        <f t="shared" si="0"/>
        <v>0</v>
      </c>
      <c r="F15" s="34"/>
      <c r="G15" s="34"/>
      <c r="H15" s="34"/>
    </row>
    <row r="16" spans="1:17" ht="29.1" customHeight="1" x14ac:dyDescent="0.25">
      <c r="A16" s="34">
        <v>11</v>
      </c>
      <c r="B16" s="34" t="s">
        <v>50</v>
      </c>
      <c r="C16" s="41" t="s">
        <v>56</v>
      </c>
      <c r="D16" s="34">
        <v>0</v>
      </c>
      <c r="E16" s="34">
        <f t="shared" si="0"/>
        <v>0</v>
      </c>
      <c r="F16" s="34"/>
      <c r="G16" s="34"/>
      <c r="H16" s="34"/>
    </row>
    <row r="17" spans="1:17" ht="29.1" customHeight="1" x14ac:dyDescent="0.25">
      <c r="A17" s="50" t="s">
        <v>13</v>
      </c>
      <c r="B17" s="50"/>
      <c r="C17" s="50"/>
      <c r="D17" s="42">
        <v>0</v>
      </c>
      <c r="E17" s="42">
        <f>SUM(E6:E16)</f>
        <v>5</v>
      </c>
      <c r="F17" s="42">
        <f>SUM(F6:F16)</f>
        <v>0</v>
      </c>
      <c r="G17" s="42">
        <f>SUM(G6:G16)</f>
        <v>0</v>
      </c>
      <c r="H17" s="42">
        <f>SUM(H6:H16)</f>
        <v>5</v>
      </c>
      <c r="K17" s="10"/>
      <c r="L17" s="10"/>
      <c r="M17" s="10"/>
      <c r="N17" s="10"/>
      <c r="O17" s="10"/>
      <c r="P17" s="10"/>
      <c r="Q17" s="10"/>
    </row>
    <row r="30" spans="1:17" x14ac:dyDescent="0.25">
      <c r="O30" s="9">
        <v>1</v>
      </c>
    </row>
  </sheetData>
  <mergeCells count="10">
    <mergeCell ref="A2:H2"/>
    <mergeCell ref="D3:E4"/>
    <mergeCell ref="A3:A5"/>
    <mergeCell ref="A17:C17"/>
    <mergeCell ref="B3:B5"/>
    <mergeCell ref="C3:C5"/>
    <mergeCell ref="F3:H4"/>
    <mergeCell ref="B9:B12"/>
    <mergeCell ref="B14:B15"/>
    <mergeCell ref="B7:B8"/>
  </mergeCells>
  <phoneticPr fontId="16" type="noConversion"/>
  <pageMargins left="0.88" right="0.74" top="0.37" bottom="0.4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2" zoomScale="70" zoomScaleNormal="70" workbookViewId="0">
      <selection activeCell="F11" sqref="F11"/>
    </sheetView>
  </sheetViews>
  <sheetFormatPr defaultColWidth="9" defaultRowHeight="16.5" x14ac:dyDescent="0.25"/>
  <cols>
    <col min="1" max="1" width="4.625" style="4" customWidth="1"/>
    <col min="2" max="2" width="16" style="4" customWidth="1"/>
    <col min="3" max="3" width="11.625" style="4" customWidth="1"/>
    <col min="4" max="4" width="11.875" style="4" customWidth="1"/>
    <col min="5" max="5" width="13.375" style="4" customWidth="1"/>
    <col min="6" max="6" width="14.125" style="4" customWidth="1"/>
    <col min="7" max="7" width="10.125" style="4" customWidth="1"/>
    <col min="8" max="16384" width="9" style="4"/>
  </cols>
  <sheetData>
    <row r="1" spans="1:9" x14ac:dyDescent="0.25">
      <c r="A1" s="54" t="s">
        <v>14</v>
      </c>
      <c r="B1" s="54"/>
    </row>
    <row r="2" spans="1:9" s="13" customFormat="1" ht="25.5" customHeight="1" x14ac:dyDescent="0.25">
      <c r="A2" s="56" t="s">
        <v>69</v>
      </c>
      <c r="B2" s="56"/>
      <c r="C2" s="56"/>
      <c r="D2" s="56"/>
      <c r="E2" s="56"/>
      <c r="F2" s="56"/>
      <c r="G2" s="56"/>
    </row>
    <row r="3" spans="1:9" ht="15.75" customHeight="1" x14ac:dyDescent="0.25">
      <c r="A3" s="55" t="s">
        <v>0</v>
      </c>
      <c r="B3" s="55" t="s">
        <v>15</v>
      </c>
      <c r="C3" s="55" t="s">
        <v>30</v>
      </c>
      <c r="D3" s="55"/>
      <c r="E3" s="55" t="s">
        <v>10</v>
      </c>
      <c r="F3" s="55"/>
      <c r="G3" s="55"/>
    </row>
    <row r="4" spans="1:9" x14ac:dyDescent="0.25">
      <c r="A4" s="55"/>
      <c r="B4" s="55"/>
      <c r="C4" s="55"/>
      <c r="D4" s="55"/>
      <c r="E4" s="55"/>
      <c r="F4" s="55"/>
      <c r="G4" s="55"/>
    </row>
    <row r="5" spans="1:9" ht="36" customHeight="1" x14ac:dyDescent="0.25">
      <c r="A5" s="55"/>
      <c r="B5" s="55"/>
      <c r="C5" s="5" t="s">
        <v>68</v>
      </c>
      <c r="D5" s="5" t="s">
        <v>70</v>
      </c>
      <c r="E5" s="1" t="s">
        <v>16</v>
      </c>
      <c r="F5" s="1" t="s">
        <v>12</v>
      </c>
      <c r="G5" s="1" t="s">
        <v>17</v>
      </c>
      <c r="I5" s="11"/>
    </row>
    <row r="6" spans="1:9" ht="32.1" customHeight="1" x14ac:dyDescent="0.25">
      <c r="A6" s="2">
        <v>1</v>
      </c>
      <c r="B6" s="16" t="s">
        <v>32</v>
      </c>
      <c r="C6" s="3">
        <v>0</v>
      </c>
      <c r="D6" s="3">
        <f>C6+G6-E6-F6</f>
        <v>0</v>
      </c>
      <c r="E6" s="3"/>
      <c r="F6" s="3"/>
      <c r="G6" s="3"/>
    </row>
    <row r="7" spans="1:9" ht="32.1" customHeight="1" x14ac:dyDescent="0.25">
      <c r="A7" s="2">
        <v>2</v>
      </c>
      <c r="B7" s="16" t="s">
        <v>4</v>
      </c>
      <c r="C7" s="3">
        <v>0</v>
      </c>
      <c r="D7" s="3">
        <f t="shared" ref="D7:D13" si="0">C7+G7-E7-F7</f>
        <v>0</v>
      </c>
      <c r="E7" s="3"/>
      <c r="F7" s="3"/>
      <c r="G7" s="3"/>
    </row>
    <row r="8" spans="1:9" ht="32.1" customHeight="1" x14ac:dyDescent="0.25">
      <c r="A8" s="2">
        <v>3</v>
      </c>
      <c r="B8" s="16" t="s">
        <v>6</v>
      </c>
      <c r="C8" s="3">
        <v>0</v>
      </c>
      <c r="D8" s="3">
        <f t="shared" si="0"/>
        <v>0</v>
      </c>
      <c r="E8" s="3"/>
      <c r="F8" s="3"/>
      <c r="G8" s="3"/>
    </row>
    <row r="9" spans="1:9" ht="32.1" customHeight="1" x14ac:dyDescent="0.25">
      <c r="A9" s="2">
        <v>4</v>
      </c>
      <c r="B9" s="16" t="s">
        <v>2</v>
      </c>
      <c r="C9" s="3">
        <v>0</v>
      </c>
      <c r="D9" s="3">
        <f t="shared" si="0"/>
        <v>0</v>
      </c>
      <c r="E9" s="3"/>
      <c r="F9" s="3"/>
      <c r="G9" s="3"/>
    </row>
    <row r="10" spans="1:9" ht="32.1" customHeight="1" x14ac:dyDescent="0.25">
      <c r="A10" s="2">
        <v>5</v>
      </c>
      <c r="B10" s="16" t="s">
        <v>3</v>
      </c>
      <c r="C10" s="3">
        <v>0</v>
      </c>
      <c r="D10" s="3">
        <f t="shared" si="0"/>
        <v>0</v>
      </c>
      <c r="E10" s="3"/>
      <c r="F10" s="3"/>
      <c r="G10" s="3"/>
    </row>
    <row r="11" spans="1:9" ht="32.1" customHeight="1" x14ac:dyDescent="0.25">
      <c r="A11" s="2">
        <v>6</v>
      </c>
      <c r="B11" s="16" t="s">
        <v>21</v>
      </c>
      <c r="C11" s="3">
        <v>0</v>
      </c>
      <c r="D11" s="3">
        <f t="shared" si="0"/>
        <v>0</v>
      </c>
      <c r="E11" s="3"/>
      <c r="F11" s="3"/>
      <c r="G11" s="43"/>
    </row>
    <row r="12" spans="1:9" ht="31.5" customHeight="1" x14ac:dyDescent="0.25">
      <c r="A12" s="2">
        <v>7</v>
      </c>
      <c r="B12" s="16" t="s">
        <v>22</v>
      </c>
      <c r="C12" s="3">
        <v>0</v>
      </c>
      <c r="D12" s="3">
        <f t="shared" si="0"/>
        <v>0</v>
      </c>
      <c r="E12" s="3"/>
      <c r="F12" s="3"/>
      <c r="G12" s="3"/>
    </row>
    <row r="13" spans="1:9" ht="32.1" customHeight="1" x14ac:dyDescent="0.25">
      <c r="A13" s="2">
        <v>8</v>
      </c>
      <c r="B13" s="16" t="s">
        <v>7</v>
      </c>
      <c r="C13" s="3">
        <v>0</v>
      </c>
      <c r="D13" s="3">
        <f t="shared" si="0"/>
        <v>0</v>
      </c>
      <c r="E13" s="3"/>
      <c r="F13" s="3"/>
      <c r="G13" s="3"/>
    </row>
    <row r="14" spans="1:9" s="6" customFormat="1" ht="32.1" customHeight="1" x14ac:dyDescent="0.25">
      <c r="A14" s="55" t="s">
        <v>13</v>
      </c>
      <c r="B14" s="55"/>
      <c r="C14" s="7">
        <v>0</v>
      </c>
      <c r="D14" s="7">
        <f>SUM(D6:D13)</f>
        <v>0</v>
      </c>
      <c r="E14" s="7">
        <f>SUM(E6:E13)</f>
        <v>0</v>
      </c>
      <c r="F14" s="7"/>
      <c r="G14" s="7">
        <f>SUM(G6:G13)</f>
        <v>0</v>
      </c>
    </row>
  </sheetData>
  <mergeCells count="7">
    <mergeCell ref="A1:B1"/>
    <mergeCell ref="B3:B5"/>
    <mergeCell ref="E3:G4"/>
    <mergeCell ref="A14:B14"/>
    <mergeCell ref="C3:D4"/>
    <mergeCell ref="A2:G2"/>
    <mergeCell ref="A3:A5"/>
  </mergeCells>
  <pageMargins left="0.72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2" zoomScale="70" zoomScaleNormal="70" workbookViewId="0">
      <selection activeCell="I15" sqref="I15"/>
    </sheetView>
  </sheetViews>
  <sheetFormatPr defaultColWidth="9" defaultRowHeight="16.5" x14ac:dyDescent="0.25"/>
  <cols>
    <col min="1" max="1" width="7.875" style="4" customWidth="1"/>
    <col min="2" max="2" width="23.375" style="4" customWidth="1"/>
    <col min="3" max="3" width="18.875" style="13" customWidth="1"/>
    <col min="4" max="4" width="24" style="4" customWidth="1"/>
    <col min="5" max="5" width="17.625" style="4" customWidth="1"/>
    <col min="6" max="6" width="9" style="4"/>
    <col min="7" max="7" width="6" style="4" customWidth="1"/>
    <col min="8" max="8" width="15.125" style="4" customWidth="1"/>
    <col min="9" max="9" width="16.875" style="4" customWidth="1"/>
    <col min="10" max="10" width="17.25" style="4" customWidth="1"/>
    <col min="11" max="11" width="16" style="4" customWidth="1"/>
    <col min="12" max="12" width="12.875" style="4" customWidth="1"/>
    <col min="13" max="13" width="17.125" style="4" customWidth="1"/>
    <col min="14" max="16384" width="9" style="4"/>
  </cols>
  <sheetData>
    <row r="1" spans="1:13" ht="24" customHeight="1" x14ac:dyDescent="0.25">
      <c r="A1" s="70" t="s">
        <v>40</v>
      </c>
      <c r="B1" s="70"/>
      <c r="C1" s="35"/>
      <c r="D1" s="11"/>
      <c r="E1" s="11"/>
    </row>
    <row r="2" spans="1:13" ht="44.25" customHeight="1" x14ac:dyDescent="0.25">
      <c r="A2" s="71" t="s">
        <v>59</v>
      </c>
      <c r="B2" s="71"/>
      <c r="C2" s="71"/>
      <c r="D2" s="71"/>
      <c r="E2" s="71"/>
      <c r="F2" s="11"/>
      <c r="G2" s="67" t="s">
        <v>34</v>
      </c>
      <c r="H2" s="67"/>
      <c r="I2" s="67"/>
      <c r="J2" s="67"/>
      <c r="K2" s="67"/>
      <c r="L2" s="67"/>
      <c r="M2" s="66"/>
    </row>
    <row r="3" spans="1:13" ht="35.25" customHeight="1" x14ac:dyDescent="0.25">
      <c r="A3" s="23" t="s">
        <v>0</v>
      </c>
      <c r="B3" s="23" t="s">
        <v>27</v>
      </c>
      <c r="C3" s="36" t="s">
        <v>37</v>
      </c>
      <c r="D3" s="8" t="s">
        <v>38</v>
      </c>
      <c r="E3" s="8" t="s">
        <v>39</v>
      </c>
      <c r="G3" s="55" t="s">
        <v>9</v>
      </c>
      <c r="H3" s="49" t="s">
        <v>1</v>
      </c>
      <c r="I3" s="49" t="s">
        <v>60</v>
      </c>
      <c r="J3" s="57" t="s">
        <v>36</v>
      </c>
      <c r="K3" s="63" t="s">
        <v>35</v>
      </c>
      <c r="L3" s="60" t="s">
        <v>33</v>
      </c>
      <c r="M3" s="66"/>
    </row>
    <row r="4" spans="1:13" ht="32.1" customHeight="1" x14ac:dyDescent="0.25">
      <c r="A4" s="22">
        <v>1</v>
      </c>
      <c r="B4" s="37" t="s">
        <v>20</v>
      </c>
      <c r="C4" s="38">
        <f>9571+107+65+86+51+65+25+57+54+58+36+28+24+7+18+23+31+19+13+10+11+18+14+15+29+18+2+14+17+6+3+5+2+6+2+5+6+8+3+5+2+7+1+4+2+2+2+2+2+1+2+1+3+3+1+2+2+2+1+2+3+1+1+3+1+4+1+2+4+1+2+2+5+2+8+5+7+3+10+6+4+3+1+8+5+4+2+2+1+2+5+2+3+3+8+8+1+4+3+3+2+2+1+1+3+4+2+3+5+2+6+4+3+4+1+1+1+1+4+1+1+1+1+1+2+2+3+2+2+1+1+1+3+2+1+206+3+1+1+3+1+1+1+3+1+1+2+1+1+1+2+2+3+2+2+5+4+3+2+5+5+8+17+4+3+2+2+5+15+2+14+7+9+2+7+1+5+3+2+1+2+1+2+1+1+1+1+3+1+1+1+1+2+1+3+1</f>
        <v>11193</v>
      </c>
      <c r="D4" s="24">
        <v>1</v>
      </c>
      <c r="E4" s="24">
        <v>15</v>
      </c>
      <c r="G4" s="55"/>
      <c r="H4" s="49"/>
      <c r="I4" s="49"/>
      <c r="J4" s="58"/>
      <c r="K4" s="64"/>
      <c r="L4" s="61"/>
      <c r="M4" s="66"/>
    </row>
    <row r="5" spans="1:13" ht="32.1" customHeight="1" x14ac:dyDescent="0.25">
      <c r="A5" s="22">
        <v>2</v>
      </c>
      <c r="B5" s="37" t="s">
        <v>24</v>
      </c>
      <c r="C5" s="38">
        <f>9540+103+88+74+42+45+35+38+48+64+38+38+36+30+24+46+35+23+26+19+11+11+26+12+17+20+11+14+20+10+3+8+1+4+7+2+3+3+3+5+3+2+4+3+1+4+2+2+2+1+4+1+1+2+1+3+2+1+1+1+2+3+5+1+3+1+1+1+1+1+6+4+1+1+2+2+1+2+3+6+5+3+2+2+1+4+6+3+2+2+1+2+7+7+4+2+5+6+2+3+4+8+7+3+3+2+6+2+2+2+6+6+1+3+3+9+5+1+1+2+4+2+2+2+1+1+3+1+1+1+2+1+1+1+1+1+1+1+2+1+2+164+2+1+1+1+1+1+1+3+1+1+2+2+1+2+1+1+2+1+1+1+2+1+1+1+1+1+1+3+1+3+8+9+9+9+4+14+18+13+7+8+9+7+4+5+4+7+15+5+7+6+10+1+5+7+8+3+2+4+4+3+8+2+2+2+1+1+1+1+1+2+1+1+1+2+2+3+1+1+1+1+1+1+1+1+1+1+1+1+1+1</f>
        <v>11314</v>
      </c>
      <c r="D5" s="24">
        <v>2</v>
      </c>
      <c r="E5" s="24">
        <v>10</v>
      </c>
      <c r="G5" s="55"/>
      <c r="H5" s="49"/>
      <c r="I5" s="49"/>
      <c r="J5" s="59"/>
      <c r="K5" s="65"/>
      <c r="L5" s="62"/>
    </row>
    <row r="6" spans="1:13" ht="32.1" customHeight="1" x14ac:dyDescent="0.25">
      <c r="A6" s="22">
        <v>3</v>
      </c>
      <c r="B6" s="37" t="s">
        <v>23</v>
      </c>
      <c r="C6" s="38">
        <f>6780+111+46+42+16+52+65+41+47+36+14+14+5+37+17+19+19+13+50+24+25+11+12+9+12+8+9+11+0+6+4+5+1+1+1+1+1+1+1+1+2+2+1+1+1+1+3+2+6+4+5+2+3+5+9+16+4+4+5+8+2+6+8+5+7+2+2+4+10+8+2+2+1+8+7+2+1+1+5+2+1+1+7+8+3+1+6+2+2+3+1+5+3+193+1+1+1+1+1+1+7+15+3+2+15+9+2+5+15+1+1+1+3+6+1+1+8+2+5+3+1+2+1+1+1+3+2+1+1+4+1+1+1+2+1+1</f>
        <v>8108</v>
      </c>
      <c r="D6" s="24">
        <v>3</v>
      </c>
      <c r="E6" s="24">
        <v>3</v>
      </c>
      <c r="G6" s="3">
        <v>1</v>
      </c>
      <c r="H6" s="31" t="s">
        <v>5</v>
      </c>
      <c r="I6" s="22">
        <v>0</v>
      </c>
      <c r="J6" s="32">
        <v>0</v>
      </c>
      <c r="K6" s="22">
        <v>0</v>
      </c>
      <c r="L6" s="8">
        <f>SUM(I6:K6)</f>
        <v>0</v>
      </c>
    </row>
    <row r="7" spans="1:13" ht="32.1" customHeight="1" x14ac:dyDescent="0.25">
      <c r="A7" s="22">
        <v>4</v>
      </c>
      <c r="B7" s="37" t="s">
        <v>28</v>
      </c>
      <c r="C7" s="38">
        <f>10029+38+64+51+47+51+38+73+52+61+59+40+26+17+17+45+37+38+18+12+14+21+32+16+19+16+10+18+15+10+11+4+7+5+4+6+12+12+14+5+2+5+9+4+4+1+21+4+1+5+13+2+1+3+2+1+1+4+3+1+2+2+1+2+1+3+1+2+5+4+5+2+1+1+1+5+5+5+4+1+2+6+4+3+5+1+1+3+4+1+2+2+1+4+1+3+4+3+2+9+3+2+1+4+1+2+4+4+1+1+7+2+3+3+2+8+3+7+2+1+2+1+1+7+2+2+3+1+10+5+1+3+4+1+1+3+3+2+15+6+6+1+4+5+3+1+1+1+3+1+1+1+3+83+1+2+1+1+1+1+1+4+1+8+3+1+1+1+7+2+2+3+1+2+1+1+1+1+1+1+2+1+1+1+1+1+1+1+1+1+1+1+1+1+1+4+4+7+6+4+3+5+11+4+8+2+2+2+1+1+6+9+6+2+4+3+6+3+1+5+3+2+1+4+1+1+3+3+2+1+1+1+2+2+1</f>
        <v>11716</v>
      </c>
      <c r="D7" s="24">
        <v>1</v>
      </c>
      <c r="E7" s="24">
        <v>13</v>
      </c>
      <c r="G7" s="3">
        <v>2</v>
      </c>
      <c r="H7" s="33" t="s">
        <v>4</v>
      </c>
      <c r="I7" s="22">
        <v>0</v>
      </c>
      <c r="J7" s="22">
        <v>0</v>
      </c>
      <c r="K7" s="22">
        <v>0</v>
      </c>
      <c r="L7" s="8">
        <f t="shared" ref="L7:L13" si="0">SUM(I7:K7)</f>
        <v>0</v>
      </c>
    </row>
    <row r="8" spans="1:13" ht="32.1" customHeight="1" x14ac:dyDescent="0.25">
      <c r="A8" s="22">
        <v>5</v>
      </c>
      <c r="B8" s="37" t="s">
        <v>18</v>
      </c>
      <c r="C8" s="38">
        <f>11166+53+76+39+38+12+12+31+22+19+20+25+8+5+28+9+34+6+4+11+16+9+17+8+8+5+16+3+4+0+6+9+1+2+4+3+7+3+1+3+3+2+1+1+1+1+2+1+2+1+2+2+1+3+2+5+1+3+2+2+4+3+1+2+1+1+1+1+4+5+4+2+4+1+9+7+2+6+1+1+4+1+4+3+2+1+6+2+2+1+3+1+6+2+1+1+1+2+3+2+5+2+2+1+1+3+2+1+1+1+2+1+1+1+1+199+2+1+2+3+1+1+1+1+1+1+1+1+1+1+1+3+1+1+2+2+9+3+1+3+1+6+3+3+2+1+1+3+4+2+3+1+5+1+1+1+1+1+1+1+2+1+2+3+1+1+1+1+1+1+1+2+1+1+2+1</f>
        <v>12221</v>
      </c>
      <c r="D8" s="24">
        <v>2</v>
      </c>
      <c r="E8" s="24">
        <v>12</v>
      </c>
      <c r="G8" s="3">
        <v>3</v>
      </c>
      <c r="H8" s="33" t="s">
        <v>2</v>
      </c>
      <c r="I8" s="22">
        <v>0</v>
      </c>
      <c r="J8" s="22">
        <v>0</v>
      </c>
      <c r="K8" s="22">
        <v>0</v>
      </c>
      <c r="L8" s="8">
        <f t="shared" si="0"/>
        <v>0</v>
      </c>
    </row>
    <row r="9" spans="1:13" ht="32.1" customHeight="1" x14ac:dyDescent="0.25">
      <c r="A9" s="22">
        <v>6</v>
      </c>
      <c r="B9" s="37" t="s">
        <v>25</v>
      </c>
      <c r="C9" s="38">
        <f>12702+103+110+114+79+73+67+83+66+69+53+56+31+29+41+70+44+42+46+16+21+35+35+38+24+21+8+21+23+11+15+13+5+9+7+8+11+5+11+6+7+4+2+4+4+3+3+4+1+1+2+1+3+6+1+1+5+5+2+2+2+2+2+4+2+2+2+2+1+3+4+5+5+4+4+2+2+1+4+2+2+5+3+4+1+4+1+2+3+2+2+2+2+3+1+7+1+7+1+3+3+9+7+2+5+1+6+7+9+3+3+2+5+7+7+5+2+6+3+12+9+5+12+5+7+2+2+8+2+3+2+1+3+5+3+2+3+1+3+4+1+5+4+3+1+3+2+1+2+3+2+1+3+1+2+3+2+2+1+1+1+1+178+1+1+3+1+1+2+1+1+1+1+1+1+2+1+1+4+2+2+2+5+9+7+12+7+12+7+14+8+5+17+17+3+3+5+7+1+4+3+6+7+2+3+6+1+1+3+2+1+2+4+1+4+3+2+1+1+1+1+3+1+1+1+1+1+2+2+1+1</f>
        <v>15043</v>
      </c>
      <c r="D9" s="24">
        <v>0</v>
      </c>
      <c r="E9" s="24">
        <v>16</v>
      </c>
      <c r="G9" s="3">
        <v>4</v>
      </c>
      <c r="H9" s="33" t="s">
        <v>7</v>
      </c>
      <c r="I9" s="22">
        <v>0</v>
      </c>
      <c r="J9" s="22">
        <v>0</v>
      </c>
      <c r="K9" s="22">
        <v>0</v>
      </c>
      <c r="L9" s="8">
        <f t="shared" si="0"/>
        <v>0</v>
      </c>
    </row>
    <row r="10" spans="1:13" ht="32.1" customHeight="1" x14ac:dyDescent="0.25">
      <c r="A10" s="22">
        <v>7</v>
      </c>
      <c r="B10" s="37" t="s">
        <v>19</v>
      </c>
      <c r="C10" s="38">
        <f>11212+72+58+68+46+9+42+83+63+42+21+48+16+9+21+39+21+21+27+5+8+41+17+16+17+15+3+4+15+3+14+5+7+2+1+1+7+9+8+0+3+1+1+1+1+1+1+2+5+2+1+3+1+1+1+2+1+1+4+6+5+4+2+8+3+1+3+2+3+1+4+1+4+3+3+5+7+3+7+4+1+4+1+6+6+1+1+3+8+2+2+4+1+1+4+2+3+1+2+5+2+2+2+1+1+2+1+1+2+226+1+1+1+1+1+1+1+1+2+3+3+6+6+2+1+3+1+5+2+2+1+3+1+2+8+6+1+4+4+2+2+1+2+1+5+1+2+1+1+1+1+2+1+1+1+2+1+1+1+1+1+1+2+1+1</f>
        <v>12637</v>
      </c>
      <c r="D10" s="24">
        <v>12</v>
      </c>
      <c r="E10" s="24">
        <v>16</v>
      </c>
      <c r="G10" s="3">
        <v>5</v>
      </c>
      <c r="H10" s="33" t="s">
        <v>3</v>
      </c>
      <c r="I10" s="22">
        <v>0</v>
      </c>
      <c r="J10" s="22">
        <v>0</v>
      </c>
      <c r="K10" s="22">
        <v>0</v>
      </c>
      <c r="L10" s="8">
        <f t="shared" si="0"/>
        <v>0</v>
      </c>
    </row>
    <row r="11" spans="1:13" ht="32.1" customHeight="1" x14ac:dyDescent="0.25">
      <c r="A11" s="22">
        <v>8</v>
      </c>
      <c r="B11" s="37" t="s">
        <v>29</v>
      </c>
      <c r="C11" s="38">
        <f>22352+171+119+172+175+94+227+137+128+112+98+50+77+52+83+93+72+38+39+18+65+42+50+45+18+28+29+49+23+23+18+16+9+12+4+17+31+21+19+11+3+13+17+10+7+5+5+13+5+5+8+3+6+3+3+2+6+6+9+4+3+6+3+3+2+4+5+3+2+9+2+11+3+2+3+6+14+3+3+3+8+8+3+14+1+5+3+10+7+19+30+7+5+6+6+12+5+8+9+7+3+9+5+1+1+11+11+17+7+5+2+3+5+4+4+2+13+5+1+7+1+2+2+3+1+2+1+5+1+3+2+3+1+3+1+1+4+1+2+1+2+1+1+1+1+2+274+384+1+1+1+2+1+2+1+2+1+5+1+1+1+1+1+1+3+5+12+7+17+15+17+18+20+13+18+8+19+2+2+13+8+5+2+3+2+2+8+11+4+19+6+6+5+1+8+3+1+6+2+4+1+5+2+1+1+1+1+1+2+2+2+2+1+1+1+3+1+1+1+1+1+1</f>
        <v>26406</v>
      </c>
      <c r="D11" s="24">
        <v>18</v>
      </c>
      <c r="E11" s="24">
        <v>25</v>
      </c>
      <c r="G11" s="3">
        <v>6</v>
      </c>
      <c r="H11" s="31" t="s">
        <v>6</v>
      </c>
      <c r="I11" s="22">
        <v>0</v>
      </c>
      <c r="J11" s="22">
        <v>0</v>
      </c>
      <c r="K11" s="22">
        <v>0</v>
      </c>
      <c r="L11" s="8">
        <f t="shared" si="0"/>
        <v>0</v>
      </c>
    </row>
    <row r="12" spans="1:13" ht="32.1" customHeight="1" x14ac:dyDescent="0.25">
      <c r="A12" s="49" t="s">
        <v>13</v>
      </c>
      <c r="B12" s="49"/>
      <c r="C12" s="36">
        <f>SUM(C4:C11)</f>
        <v>108638</v>
      </c>
      <c r="D12" s="8">
        <f>SUM(D4:D11)</f>
        <v>39</v>
      </c>
      <c r="E12" s="8">
        <f>SUM(E4:E11)</f>
        <v>110</v>
      </c>
      <c r="G12" s="3">
        <v>7</v>
      </c>
      <c r="H12" s="33" t="s">
        <v>21</v>
      </c>
      <c r="I12" s="22">
        <v>0</v>
      </c>
      <c r="J12" s="22">
        <v>0</v>
      </c>
      <c r="K12" s="22">
        <v>0</v>
      </c>
      <c r="L12" s="8">
        <f t="shared" si="0"/>
        <v>0</v>
      </c>
    </row>
    <row r="13" spans="1:13" ht="30.75" customHeight="1" x14ac:dyDescent="0.25">
      <c r="A13" s="11"/>
      <c r="B13" s="11"/>
      <c r="C13" s="35"/>
      <c r="D13" s="11"/>
      <c r="E13" s="11"/>
      <c r="G13" s="3">
        <v>8</v>
      </c>
      <c r="H13" s="33" t="s">
        <v>22</v>
      </c>
      <c r="I13" s="22">
        <v>5</v>
      </c>
      <c r="J13" s="22">
        <v>0</v>
      </c>
      <c r="K13" s="22">
        <v>0</v>
      </c>
      <c r="L13" s="8">
        <f t="shared" si="0"/>
        <v>5</v>
      </c>
    </row>
    <row r="14" spans="1:13" ht="33" customHeight="1" x14ac:dyDescent="0.25">
      <c r="A14" s="11"/>
      <c r="B14" s="11"/>
      <c r="C14" s="35"/>
      <c r="D14" s="11"/>
      <c r="E14" s="11"/>
      <c r="G14" s="68" t="s">
        <v>13</v>
      </c>
      <c r="H14" s="69"/>
      <c r="I14" s="7">
        <f>SUM(I6:I13)</f>
        <v>5</v>
      </c>
      <c r="J14" s="7">
        <f>SUM(J6:J13)</f>
        <v>0</v>
      </c>
      <c r="K14" s="7">
        <f>SUM(K6:K13)</f>
        <v>0</v>
      </c>
      <c r="L14" s="7">
        <f>SUM(I14:K14)</f>
        <v>5</v>
      </c>
    </row>
    <row r="50" spans="2:2" x14ac:dyDescent="0.25">
      <c r="B50" s="28"/>
    </row>
  </sheetData>
  <mergeCells count="12">
    <mergeCell ref="G14:H14"/>
    <mergeCell ref="A1:B1"/>
    <mergeCell ref="A12:B12"/>
    <mergeCell ref="A2:E2"/>
    <mergeCell ref="G3:G5"/>
    <mergeCell ref="H3:H5"/>
    <mergeCell ref="I3:I5"/>
    <mergeCell ref="J3:J5"/>
    <mergeCell ref="L3:L5"/>
    <mergeCell ref="K3:K5"/>
    <mergeCell ref="M2:M4"/>
    <mergeCell ref="G2:L2"/>
  </mergeCell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0" zoomScaleNormal="70" workbookViewId="0">
      <selection activeCell="D8" sqref="D8"/>
    </sheetView>
  </sheetViews>
  <sheetFormatPr defaultRowHeight="15.75" x14ac:dyDescent="0.25"/>
  <cols>
    <col min="1" max="1" width="6.875" customWidth="1"/>
    <col min="2" max="2" width="35" customWidth="1"/>
    <col min="3" max="3" width="13.125" customWidth="1"/>
    <col min="4" max="4" width="12.625" customWidth="1"/>
    <col min="5" max="5" width="14.375" customWidth="1"/>
  </cols>
  <sheetData>
    <row r="1" spans="1:5" ht="17.25" customHeight="1" x14ac:dyDescent="0.25">
      <c r="A1" s="74" t="s">
        <v>26</v>
      </c>
      <c r="B1" s="74"/>
      <c r="C1" s="74"/>
      <c r="D1" s="74"/>
      <c r="E1" s="74"/>
    </row>
    <row r="2" spans="1:5" ht="31.5" customHeight="1" x14ac:dyDescent="0.25">
      <c r="A2" s="67" t="s">
        <v>49</v>
      </c>
      <c r="B2" s="67"/>
      <c r="C2" s="67"/>
      <c r="D2" s="67"/>
      <c r="E2" s="67"/>
    </row>
    <row r="3" spans="1:5" ht="47.25" x14ac:dyDescent="0.25">
      <c r="A3" s="14" t="s">
        <v>0</v>
      </c>
      <c r="B3" s="14" t="s">
        <v>42</v>
      </c>
      <c r="C3" s="15" t="s">
        <v>44</v>
      </c>
      <c r="D3" s="15" t="s">
        <v>43</v>
      </c>
      <c r="E3" s="15" t="s">
        <v>45</v>
      </c>
    </row>
    <row r="4" spans="1:5" s="27" customFormat="1" ht="23.1" customHeight="1" x14ac:dyDescent="0.25">
      <c r="A4" s="18">
        <v>1</v>
      </c>
      <c r="B4" s="40" t="s">
        <v>47</v>
      </c>
      <c r="C4" s="25">
        <v>10</v>
      </c>
      <c r="D4" s="26">
        <v>0</v>
      </c>
      <c r="E4" s="26">
        <f t="shared" ref="E4:E9" si="0">C4-D4</f>
        <v>10</v>
      </c>
    </row>
    <row r="5" spans="1:5" ht="23.1" customHeight="1" x14ac:dyDescent="0.25">
      <c r="A5" s="18">
        <v>2</v>
      </c>
      <c r="B5" s="39" t="s">
        <v>57</v>
      </c>
      <c r="C5" s="29">
        <v>90</v>
      </c>
      <c r="D5" s="20">
        <v>5</v>
      </c>
      <c r="E5" s="30">
        <f>C5-D5</f>
        <v>85</v>
      </c>
    </row>
    <row r="6" spans="1:5" ht="23.1" customHeight="1" x14ac:dyDescent="0.25">
      <c r="A6" s="18">
        <v>3</v>
      </c>
      <c r="B6" s="39" t="s">
        <v>48</v>
      </c>
      <c r="C6" s="21">
        <v>50</v>
      </c>
      <c r="D6" s="20">
        <v>0</v>
      </c>
      <c r="E6" s="20">
        <f t="shared" si="0"/>
        <v>50</v>
      </c>
    </row>
    <row r="7" spans="1:5" ht="23.1" customHeight="1" x14ac:dyDescent="0.25">
      <c r="A7" s="18">
        <v>4</v>
      </c>
      <c r="B7" s="39" t="s">
        <v>41</v>
      </c>
      <c r="C7" s="21">
        <v>10</v>
      </c>
      <c r="D7" s="20">
        <v>0</v>
      </c>
      <c r="E7" s="20">
        <f>C7-D7</f>
        <v>10</v>
      </c>
    </row>
    <row r="8" spans="1:5" ht="23.1" customHeight="1" x14ac:dyDescent="0.25">
      <c r="A8" s="18">
        <v>5</v>
      </c>
      <c r="B8" s="39" t="s">
        <v>62</v>
      </c>
      <c r="C8" s="21">
        <v>30</v>
      </c>
      <c r="D8" s="20">
        <v>0</v>
      </c>
      <c r="E8" s="20">
        <f>C8-D8</f>
        <v>30</v>
      </c>
    </row>
    <row r="9" spans="1:5" ht="23.1" customHeight="1" x14ac:dyDescent="0.25">
      <c r="A9" s="18">
        <v>6</v>
      </c>
      <c r="B9" s="39" t="s">
        <v>51</v>
      </c>
      <c r="C9" s="21">
        <v>32</v>
      </c>
      <c r="D9" s="20">
        <v>0</v>
      </c>
      <c r="E9" s="20">
        <f t="shared" si="0"/>
        <v>32</v>
      </c>
    </row>
    <row r="10" spans="1:5" ht="23.1" customHeight="1" x14ac:dyDescent="0.25">
      <c r="A10" s="18">
        <v>7</v>
      </c>
      <c r="B10" s="39" t="s">
        <v>46</v>
      </c>
      <c r="C10" s="19">
        <v>20</v>
      </c>
      <c r="D10" s="20">
        <v>0</v>
      </c>
      <c r="E10" s="20">
        <f>C10-D10</f>
        <v>20</v>
      </c>
    </row>
    <row r="11" spans="1:5" ht="23.1" customHeight="1" x14ac:dyDescent="0.25">
      <c r="A11" s="18">
        <v>8</v>
      </c>
      <c r="B11" s="45" t="s">
        <v>63</v>
      </c>
      <c r="C11" s="19">
        <v>20</v>
      </c>
      <c r="D11" s="30">
        <v>0</v>
      </c>
      <c r="E11" s="30">
        <f>C11-D11</f>
        <v>20</v>
      </c>
    </row>
    <row r="12" spans="1:5" ht="23.1" customHeight="1" x14ac:dyDescent="0.25">
      <c r="A12" s="18">
        <v>9</v>
      </c>
      <c r="B12" s="45" t="s">
        <v>64</v>
      </c>
      <c r="C12" s="19">
        <v>40</v>
      </c>
      <c r="D12" s="30">
        <v>0</v>
      </c>
      <c r="E12" s="30">
        <f>C12-D12</f>
        <v>40</v>
      </c>
    </row>
    <row r="13" spans="1:5" ht="23.1" customHeight="1" x14ac:dyDescent="0.25">
      <c r="A13" s="18">
        <v>10</v>
      </c>
      <c r="B13" s="45" t="s">
        <v>67</v>
      </c>
      <c r="C13" s="19">
        <v>30</v>
      </c>
      <c r="D13" s="30">
        <v>0</v>
      </c>
      <c r="E13" s="30">
        <f t="shared" ref="E13" si="1">C13-D13</f>
        <v>30</v>
      </c>
    </row>
    <row r="14" spans="1:5" ht="23.1" customHeight="1" x14ac:dyDescent="0.25">
      <c r="A14" s="18">
        <v>10</v>
      </c>
      <c r="B14" s="45" t="s">
        <v>65</v>
      </c>
      <c r="C14" s="19">
        <v>10</v>
      </c>
      <c r="D14" s="30">
        <v>0</v>
      </c>
      <c r="E14" s="30">
        <f>C14-D14</f>
        <v>10</v>
      </c>
    </row>
    <row r="15" spans="1:5" ht="23.1" customHeight="1" x14ac:dyDescent="0.25">
      <c r="A15" s="18">
        <v>11</v>
      </c>
      <c r="B15" s="45" t="s">
        <v>66</v>
      </c>
      <c r="C15" s="46">
        <v>50</v>
      </c>
      <c r="D15" s="30">
        <v>0</v>
      </c>
      <c r="E15" s="30">
        <f>C15-D15</f>
        <v>50</v>
      </c>
    </row>
    <row r="16" spans="1:5" ht="24.95" customHeight="1" x14ac:dyDescent="0.25">
      <c r="A16" s="72" t="s">
        <v>13</v>
      </c>
      <c r="B16" s="73"/>
      <c r="C16" s="44">
        <f>SUM(C4:C15)</f>
        <v>392</v>
      </c>
      <c r="D16" s="17">
        <f>SUM(D4:D15)</f>
        <v>5</v>
      </c>
      <c r="E16" s="44">
        <f>SUM(E4:E15)</f>
        <v>387</v>
      </c>
    </row>
    <row r="21" spans="5:5" x14ac:dyDescent="0.25">
      <c r="E21" s="9"/>
    </row>
  </sheetData>
  <mergeCells count="3">
    <mergeCell ref="A16:B16"/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PL1</vt:lpstr>
      <vt:lpstr>PL2</vt:lpstr>
      <vt:lpstr>PL3</vt:lpstr>
      <vt:lpstr>PL4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2023-04-14T08:29:02Z</cp:lastPrinted>
  <dcterms:created xsi:type="dcterms:W3CDTF">2021-12-21T09:30:56Z</dcterms:created>
  <dcterms:modified xsi:type="dcterms:W3CDTF">2023-09-19T08:37:57Z</dcterms:modified>
</cp:coreProperties>
</file>